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иколай\Downloads\Документы\"/>
    </mc:Choice>
  </mc:AlternateContent>
  <bookViews>
    <workbookView xWindow="0" yWindow="0" windowWidth="28800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9" i="1" l="1"/>
  <c r="K69" i="1"/>
  <c r="J69" i="1"/>
  <c r="H69" i="1"/>
  <c r="M69" i="1" s="1"/>
  <c r="M68" i="1"/>
  <c r="M67" i="1"/>
  <c r="L67" i="1"/>
  <c r="K67" i="1"/>
  <c r="J67" i="1"/>
  <c r="I67" i="1"/>
  <c r="H67" i="1"/>
  <c r="G67" i="1"/>
  <c r="F67" i="1"/>
  <c r="E67" i="1"/>
  <c r="D67" i="1"/>
  <c r="M66" i="1"/>
  <c r="M65" i="1"/>
  <c r="L63" i="1"/>
  <c r="K63" i="1"/>
  <c r="J63" i="1"/>
  <c r="I63" i="1"/>
  <c r="H63" i="1"/>
  <c r="G63" i="1"/>
  <c r="F63" i="1"/>
  <c r="E63" i="1"/>
  <c r="D63" i="1"/>
  <c r="M62" i="1"/>
  <c r="M61" i="1"/>
  <c r="M60" i="1"/>
  <c r="M63" i="1" s="1"/>
  <c r="L57" i="1"/>
  <c r="K57" i="1"/>
  <c r="J57" i="1"/>
  <c r="I57" i="1"/>
  <c r="H57" i="1"/>
  <c r="G57" i="1"/>
  <c r="F57" i="1"/>
  <c r="E57" i="1"/>
  <c r="D57" i="1"/>
  <c r="M57" i="1" s="1"/>
  <c r="M56" i="1"/>
  <c r="M55" i="1"/>
  <c r="M54" i="1"/>
  <c r="M53" i="1"/>
  <c r="M52" i="1"/>
  <c r="M51" i="1"/>
  <c r="M50" i="1"/>
  <c r="M49" i="1"/>
  <c r="M48" i="1"/>
  <c r="M47" i="1"/>
  <c r="M46" i="1"/>
  <c r="L45" i="1"/>
  <c r="K45" i="1"/>
  <c r="J45" i="1"/>
  <c r="I45" i="1"/>
  <c r="H45" i="1"/>
  <c r="G45" i="1"/>
  <c r="F45" i="1"/>
  <c r="E45" i="1"/>
  <c r="M45" i="1" s="1"/>
  <c r="D45" i="1"/>
  <c r="M44" i="1"/>
  <c r="M43" i="1"/>
  <c r="L42" i="1"/>
  <c r="K42" i="1"/>
  <c r="J42" i="1"/>
  <c r="I42" i="1"/>
  <c r="H42" i="1"/>
  <c r="G42" i="1"/>
  <c r="F42" i="1"/>
  <c r="E42" i="1"/>
  <c r="M42" i="1" s="1"/>
  <c r="D42" i="1"/>
  <c r="M41" i="1"/>
  <c r="L40" i="1"/>
  <c r="K40" i="1"/>
  <c r="J40" i="1"/>
  <c r="I40" i="1"/>
  <c r="H40" i="1"/>
  <c r="G40" i="1"/>
  <c r="F40" i="1"/>
  <c r="E40" i="1"/>
  <c r="D40" i="1"/>
  <c r="M40" i="1" s="1"/>
  <c r="M39" i="1"/>
  <c r="M38" i="1"/>
  <c r="M37" i="1"/>
  <c r="M36" i="1"/>
  <c r="L35" i="1"/>
  <c r="K35" i="1"/>
  <c r="J35" i="1"/>
  <c r="I35" i="1"/>
  <c r="H35" i="1"/>
  <c r="G35" i="1"/>
  <c r="F35" i="1"/>
  <c r="E35" i="1"/>
  <c r="D35" i="1"/>
  <c r="M34" i="1"/>
  <c r="M33" i="1"/>
  <c r="M32" i="1"/>
  <c r="M35" i="1" s="1"/>
  <c r="M31" i="1"/>
  <c r="L30" i="1"/>
  <c r="K30" i="1"/>
  <c r="J30" i="1"/>
  <c r="I30" i="1"/>
  <c r="H30" i="1"/>
  <c r="G30" i="1"/>
  <c r="F30" i="1"/>
  <c r="E30" i="1"/>
  <c r="D30" i="1"/>
  <c r="M29" i="1"/>
  <c r="M28" i="1"/>
  <c r="M27" i="1"/>
  <c r="M26" i="1"/>
  <c r="M25" i="1"/>
  <c r="M24" i="1"/>
  <c r="M23" i="1"/>
  <c r="M22" i="1"/>
  <c r="M30" i="1" s="1"/>
  <c r="L20" i="1"/>
  <c r="K20" i="1"/>
  <c r="J20" i="1"/>
  <c r="I20" i="1"/>
  <c r="H20" i="1"/>
  <c r="G20" i="1"/>
  <c r="F20" i="1"/>
  <c r="E20" i="1"/>
  <c r="M20" i="1" s="1"/>
  <c r="D20" i="1"/>
  <c r="M19" i="1"/>
  <c r="M18" i="1"/>
  <c r="M17" i="1"/>
  <c r="M16" i="1"/>
  <c r="M15" i="1"/>
  <c r="M14" i="1"/>
  <c r="L13" i="1"/>
  <c r="K13" i="1"/>
  <c r="J13" i="1"/>
  <c r="I13" i="1"/>
  <c r="H13" i="1"/>
  <c r="G13" i="1"/>
  <c r="F13" i="1"/>
  <c r="E13" i="1"/>
  <c r="D13" i="1"/>
  <c r="M12" i="1"/>
  <c r="M11" i="1"/>
  <c r="M13" i="1" s="1"/>
  <c r="L10" i="1"/>
  <c r="L58" i="1" s="1"/>
  <c r="K10" i="1"/>
  <c r="K58" i="1" s="1"/>
  <c r="J10" i="1"/>
  <c r="J58" i="1" s="1"/>
  <c r="I10" i="1"/>
  <c r="I58" i="1" s="1"/>
  <c r="H10" i="1"/>
  <c r="H58" i="1" s="1"/>
  <c r="G10" i="1"/>
  <c r="G58" i="1" s="1"/>
  <c r="F10" i="1"/>
  <c r="F58" i="1" s="1"/>
  <c r="E10" i="1"/>
  <c r="E58" i="1" s="1"/>
  <c r="D10" i="1"/>
  <c r="D58" i="1" s="1"/>
  <c r="M9" i="1"/>
  <c r="L8" i="1"/>
  <c r="K8" i="1"/>
  <c r="J8" i="1"/>
  <c r="I8" i="1"/>
  <c r="H8" i="1"/>
  <c r="G8" i="1"/>
  <c r="F8" i="1"/>
  <c r="E8" i="1"/>
  <c r="M8" i="1" s="1"/>
  <c r="D8" i="1"/>
  <c r="M7" i="1"/>
  <c r="M6" i="1"/>
  <c r="M5" i="1"/>
  <c r="M10" i="1" l="1"/>
  <c r="M58" i="1" s="1"/>
  <c r="L71" i="1" s="1"/>
</calcChain>
</file>

<file path=xl/sharedStrings.xml><?xml version="1.0" encoding="utf-8"?>
<sst xmlns="http://schemas.openxmlformats.org/spreadsheetml/2006/main" count="78" uniqueCount="67">
  <si>
    <t>Услуги связи</t>
  </si>
  <si>
    <t>итого</t>
  </si>
  <si>
    <t>Отопление</t>
  </si>
  <si>
    <t>Водоотведение</t>
  </si>
  <si>
    <t>Услуги по содержанию имущества</t>
  </si>
  <si>
    <t>Ассенизация</t>
  </si>
  <si>
    <t>Дератизация</t>
  </si>
  <si>
    <t>клещевая обработка</t>
  </si>
  <si>
    <t>Поверка весов</t>
  </si>
  <si>
    <t>ремонт электрооборудования</t>
  </si>
  <si>
    <t>Услуги охраны</t>
  </si>
  <si>
    <t>Налог на имущество</t>
  </si>
  <si>
    <t>Прочие расходы</t>
  </si>
  <si>
    <t>всего</t>
  </si>
  <si>
    <t>исследования обработки крыши ( спилы)</t>
  </si>
  <si>
    <t>Переподготовка, повышение квалификации работников</t>
  </si>
  <si>
    <t>оплата курсов</t>
  </si>
  <si>
    <t>Д/с Солнышко</t>
  </si>
  <si>
    <t>д/с Родничок</t>
  </si>
  <si>
    <t>д/с Буратино</t>
  </si>
  <si>
    <t>д/с благословенное</t>
  </si>
  <si>
    <t>д/с Ручейки</t>
  </si>
  <si>
    <t>д/с Ек-Никольск</t>
  </si>
  <si>
    <t>д/с Нагибово</t>
  </si>
  <si>
    <t>д/с Пузино</t>
  </si>
  <si>
    <t>д/с Полевое</t>
  </si>
  <si>
    <t>Итого</t>
  </si>
  <si>
    <t>з/пл местный бюджет</t>
  </si>
  <si>
    <t>прочие расходы</t>
  </si>
  <si>
    <t xml:space="preserve">начисления на з/пл местный бюджет </t>
  </si>
  <si>
    <t>Проезд</t>
  </si>
  <si>
    <t>подвоз детей</t>
  </si>
  <si>
    <t xml:space="preserve">Коммунальные услуги </t>
  </si>
  <si>
    <t>Электроэнергия</t>
  </si>
  <si>
    <t>холодное водоснабжение</t>
  </si>
  <si>
    <t>Горячее водоснабжение</t>
  </si>
  <si>
    <t>вывз ТБО</t>
  </si>
  <si>
    <t xml:space="preserve">Промывка системы отопления </t>
  </si>
  <si>
    <t>ремонт ситемы отопления</t>
  </si>
  <si>
    <t>Санитарный минимум сотрудников</t>
  </si>
  <si>
    <t>Медосмотр сотрудников</t>
  </si>
  <si>
    <t>Налоги,пени,штрафы</t>
  </si>
  <si>
    <t>Устав</t>
  </si>
  <si>
    <t>пени штрафы</t>
  </si>
  <si>
    <t>пособия по социальной по мощи населению</t>
  </si>
  <si>
    <t>Приобретение основных средств в т. Ч.</t>
  </si>
  <si>
    <t>насос в котельную</t>
  </si>
  <si>
    <t>Приобретение материальных запасов в т.ч.</t>
  </si>
  <si>
    <t>медикаменты</t>
  </si>
  <si>
    <t>моющие средства</t>
  </si>
  <si>
    <t>спецодежда</t>
  </si>
  <si>
    <t>канцелярские товары</t>
  </si>
  <si>
    <t>посуда</t>
  </si>
  <si>
    <t>текущий ремонт</t>
  </si>
  <si>
    <t>питание 6,0</t>
  </si>
  <si>
    <t>хоз. Товары</t>
  </si>
  <si>
    <t>мягкий инвентарь</t>
  </si>
  <si>
    <t>уголь</t>
  </si>
  <si>
    <t>Противопожарная безопастность учреждений</t>
  </si>
  <si>
    <t>ремонт пожарной сигнализации</t>
  </si>
  <si>
    <t>Росинкас, Оберег, тех обслуживание</t>
  </si>
  <si>
    <t xml:space="preserve">командировочные расходы </t>
  </si>
  <si>
    <t>Установка видеонаблюдения</t>
  </si>
  <si>
    <t>Обеспечение деятельности дошкольного учреждения за счет доходов от оказания платных услуг</t>
  </si>
  <si>
    <t>1+2+4</t>
  </si>
  <si>
    <t>программа</t>
  </si>
  <si>
    <t>Предварительный свод расходов из средств местного бюджета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</si>
</sst>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2" xfId="0" applyFont="1" applyBorder="1"/>
    <xf numFmtId="4" fontId="0" fillId="0" borderId="0" xfId="0" applyNumberFormat="1"/>
    <xf numFmtId="0" fontId="2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vertical="top"/>
    </xf>
    <xf numFmtId="4" fontId="2" fillId="0" borderId="1" xfId="0" applyNumberFormat="1" applyFont="1" applyBorder="1"/>
    <xf numFmtId="4" fontId="2" fillId="2" borderId="1" xfId="0" applyNumberFormat="1" applyFont="1" applyFill="1" applyBorder="1"/>
    <xf numFmtId="0" fontId="5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" fontId="2" fillId="0" borderId="1" xfId="0" applyNumberFormat="1" applyFont="1" applyBorder="1" applyAlignment="1">
      <alignment vertical="top"/>
    </xf>
    <xf numFmtId="4" fontId="2" fillId="2" borderId="1" xfId="0" applyNumberFormat="1" applyFont="1" applyFill="1" applyBorder="1" applyAlignment="1">
      <alignment vertical="top"/>
    </xf>
    <xf numFmtId="0" fontId="4" fillId="3" borderId="2" xfId="0" applyFont="1" applyFill="1" applyBorder="1" applyAlignment="1">
      <alignment horizontal="right" vertical="top"/>
    </xf>
    <xf numFmtId="0" fontId="4" fillId="3" borderId="2" xfId="0" applyFont="1" applyFill="1" applyBorder="1"/>
    <xf numFmtId="4" fontId="4" fillId="3" borderId="1" xfId="0" applyNumberFormat="1" applyFont="1" applyFill="1" applyBorder="1"/>
    <xf numFmtId="0" fontId="2" fillId="2" borderId="2" xfId="0" applyFont="1" applyFill="1" applyBorder="1"/>
    <xf numFmtId="0" fontId="2" fillId="3" borderId="2" xfId="0" applyFont="1" applyFill="1" applyBorder="1"/>
    <xf numFmtId="4" fontId="2" fillId="3" borderId="1" xfId="0" applyNumberFormat="1" applyFont="1" applyFill="1" applyBorder="1"/>
    <xf numFmtId="0" fontId="4" fillId="2" borderId="2" xfId="0" applyFont="1" applyFill="1" applyBorder="1"/>
    <xf numFmtId="4" fontId="4" fillId="2" borderId="1" xfId="0" applyNumberFormat="1" applyFont="1" applyFill="1" applyBorder="1"/>
    <xf numFmtId="0" fontId="4" fillId="3" borderId="2" xfId="0" applyFont="1" applyFill="1" applyBorder="1" applyAlignment="1">
      <alignment horizontal="right" vertical="top" wrapText="1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vertical="top" wrapText="1"/>
    </xf>
    <xf numFmtId="4" fontId="7" fillId="2" borderId="1" xfId="0" applyNumberFormat="1" applyFont="1" applyFill="1" applyBorder="1"/>
    <xf numFmtId="2" fontId="2" fillId="0" borderId="2" xfId="0" applyNumberFormat="1" applyFont="1" applyBorder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vertical="top"/>
    </xf>
    <xf numFmtId="2" fontId="6" fillId="0" borderId="2" xfId="0" applyNumberFormat="1" applyFont="1" applyBorder="1" applyAlignment="1">
      <alignment vertical="top" wrapText="1"/>
    </xf>
    <xf numFmtId="4" fontId="2" fillId="0" borderId="2" xfId="0" applyNumberFormat="1" applyFont="1" applyBorder="1" applyAlignment="1">
      <alignment vertical="top" wrapText="1"/>
    </xf>
    <xf numFmtId="0" fontId="4" fillId="2" borderId="4" xfId="0" applyFont="1" applyFill="1" applyBorder="1" applyAlignment="1">
      <alignment horizontal="right" vertical="top"/>
    </xf>
    <xf numFmtId="0" fontId="2" fillId="2" borderId="4" xfId="0" applyFont="1" applyFill="1" applyBorder="1"/>
    <xf numFmtId="4" fontId="2" fillId="0" borderId="5" xfId="0" applyNumberFormat="1" applyFont="1" applyBorder="1"/>
    <xf numFmtId="0" fontId="4" fillId="2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/>
    </xf>
    <xf numFmtId="4" fontId="2" fillId="0" borderId="5" xfId="0" applyNumberFormat="1" applyFont="1" applyBorder="1" applyAlignment="1">
      <alignment vertical="top"/>
    </xf>
    <xf numFmtId="0" fontId="2" fillId="2" borderId="4" xfId="0" applyFont="1" applyFill="1" applyBorder="1" applyAlignment="1">
      <alignment vertical="top" wrapText="1"/>
    </xf>
    <xf numFmtId="0" fontId="4" fillId="3" borderId="4" xfId="0" applyFont="1" applyFill="1" applyBorder="1" applyAlignment="1">
      <alignment horizontal="right" vertical="top"/>
    </xf>
    <xf numFmtId="0" fontId="2" fillId="3" borderId="4" xfId="0" applyFont="1" applyFill="1" applyBorder="1" applyAlignment="1">
      <alignment vertical="top"/>
    </xf>
    <xf numFmtId="4" fontId="4" fillId="3" borderId="5" xfId="0" applyNumberFormat="1" applyFont="1" applyFill="1" applyBorder="1" applyAlignment="1">
      <alignment vertical="top"/>
    </xf>
    <xf numFmtId="0" fontId="4" fillId="3" borderId="4" xfId="0" applyFont="1" applyFill="1" applyBorder="1" applyAlignment="1">
      <alignment horizontal="right" vertical="top" wrapText="1"/>
    </xf>
    <xf numFmtId="0" fontId="2" fillId="3" borderId="4" xfId="0" applyFont="1" applyFill="1" applyBorder="1"/>
    <xf numFmtId="4" fontId="4" fillId="3" borderId="5" xfId="0" applyNumberFormat="1" applyFont="1" applyFill="1" applyBorder="1"/>
    <xf numFmtId="0" fontId="1" fillId="2" borderId="6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4" fontId="3" fillId="0" borderId="0" xfId="0" applyNumberFormat="1" applyFont="1"/>
    <xf numFmtId="0" fontId="0" fillId="0" borderId="0" xfId="0" applyAlignment="1">
      <alignment horizontal="left"/>
    </xf>
    <xf numFmtId="0" fontId="8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2"/>
  <sheetViews>
    <sheetView tabSelected="1" topLeftCell="A10" workbookViewId="0">
      <selection activeCell="A2" sqref="A2:M2"/>
    </sheetView>
  </sheetViews>
  <sheetFormatPr defaultRowHeight="15" x14ac:dyDescent="0.25"/>
  <cols>
    <col min="1" max="1" width="42.5703125" customWidth="1"/>
    <col min="2" max="2" width="10.42578125" customWidth="1"/>
    <col min="3" max="3" width="9" customWidth="1"/>
    <col min="4" max="4" width="17.5703125" hidden="1" customWidth="1"/>
    <col min="5" max="5" width="16.7109375" hidden="1" customWidth="1"/>
    <col min="6" max="6" width="17" hidden="1" customWidth="1"/>
    <col min="7" max="7" width="17.5703125" hidden="1" customWidth="1"/>
    <col min="8" max="8" width="16.7109375" customWidth="1"/>
    <col min="9" max="9" width="16" hidden="1" customWidth="1"/>
    <col min="10" max="10" width="16.42578125" hidden="1" customWidth="1"/>
    <col min="11" max="11" width="17.85546875" hidden="1" customWidth="1"/>
    <col min="12" max="12" width="18.42578125" hidden="1" customWidth="1"/>
    <col min="13" max="13" width="25.28515625" hidden="1" customWidth="1"/>
  </cols>
  <sheetData>
    <row r="2" spans="1:13" ht="46.5" customHeight="1" x14ac:dyDescent="0.35">
      <c r="A2" s="51" t="s">
        <v>66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56.25" x14ac:dyDescent="0.3">
      <c r="A3" s="2"/>
      <c r="B3" s="2"/>
      <c r="C3" s="3"/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5" t="s">
        <v>24</v>
      </c>
      <c r="L3" s="5" t="s">
        <v>25</v>
      </c>
      <c r="M3" s="5" t="s">
        <v>26</v>
      </c>
    </row>
    <row r="4" spans="1:13" ht="18.75" x14ac:dyDescent="0.3">
      <c r="A4" s="6">
        <v>1</v>
      </c>
      <c r="B4" s="6"/>
      <c r="C4" s="7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</row>
    <row r="5" spans="1:13" ht="18.75" x14ac:dyDescent="0.3">
      <c r="A5" s="9" t="s">
        <v>27</v>
      </c>
      <c r="B5" s="2">
        <v>111</v>
      </c>
      <c r="C5" s="3">
        <v>211</v>
      </c>
      <c r="D5" s="10">
        <v>2983138.07</v>
      </c>
      <c r="E5" s="10">
        <v>2030880.01</v>
      </c>
      <c r="F5" s="10">
        <v>2348299.36</v>
      </c>
      <c r="G5" s="10">
        <v>1729213.13</v>
      </c>
      <c r="H5" s="10">
        <v>999267.11</v>
      </c>
      <c r="I5" s="10">
        <v>1792815.5</v>
      </c>
      <c r="J5" s="10">
        <v>1099254.2</v>
      </c>
      <c r="K5" s="10">
        <v>1654738.63</v>
      </c>
      <c r="L5" s="10">
        <v>1237331.6200000001</v>
      </c>
      <c r="M5" s="11">
        <f t="shared" ref="M5:M8" si="0">SUM(D5:L5)</f>
        <v>15874937.629999999</v>
      </c>
    </row>
    <row r="6" spans="1:13" ht="18.75" x14ac:dyDescent="0.3">
      <c r="A6" s="9" t="s">
        <v>28</v>
      </c>
      <c r="B6" s="2">
        <v>112</v>
      </c>
      <c r="C6" s="3">
        <v>212</v>
      </c>
      <c r="D6" s="10">
        <v>2000</v>
      </c>
      <c r="E6" s="10">
        <v>2000</v>
      </c>
      <c r="F6" s="10">
        <v>2000</v>
      </c>
      <c r="G6" s="10">
        <v>2000</v>
      </c>
      <c r="H6" s="10">
        <v>2000</v>
      </c>
      <c r="I6" s="10">
        <v>2000</v>
      </c>
      <c r="J6" s="10">
        <v>2000</v>
      </c>
      <c r="K6" s="10">
        <v>2000</v>
      </c>
      <c r="L6" s="10">
        <v>2000</v>
      </c>
      <c r="M6" s="11">
        <f>SUM(D6:L6)</f>
        <v>18000</v>
      </c>
    </row>
    <row r="7" spans="1:13" ht="37.5" x14ac:dyDescent="0.25">
      <c r="A7" s="12" t="s">
        <v>29</v>
      </c>
      <c r="B7" s="13">
        <v>119</v>
      </c>
      <c r="C7" s="2">
        <v>213</v>
      </c>
      <c r="D7" s="14">
        <v>916544.5</v>
      </c>
      <c r="E7" s="14">
        <v>628962.56000000006</v>
      </c>
      <c r="F7" s="14">
        <v>724823.21</v>
      </c>
      <c r="G7" s="14">
        <v>537859.17000000004</v>
      </c>
      <c r="H7" s="14">
        <v>317415.46999999997</v>
      </c>
      <c r="I7" s="14">
        <v>557067.07999999996</v>
      </c>
      <c r="J7" s="14">
        <v>347611.57</v>
      </c>
      <c r="K7" s="14">
        <v>515367.86</v>
      </c>
      <c r="L7" s="14">
        <v>389310.95</v>
      </c>
      <c r="M7" s="15">
        <f t="shared" si="0"/>
        <v>4934962.37</v>
      </c>
    </row>
    <row r="8" spans="1:13" ht="18.75" x14ac:dyDescent="0.3">
      <c r="A8" s="16" t="s">
        <v>1</v>
      </c>
      <c r="B8" s="16"/>
      <c r="C8" s="17"/>
      <c r="D8" s="18">
        <f t="shared" ref="D8:L8" si="1">SUM(D5:D7)</f>
        <v>3901682.57</v>
      </c>
      <c r="E8" s="18">
        <f t="shared" si="1"/>
        <v>2661842.5700000003</v>
      </c>
      <c r="F8" s="18">
        <f t="shared" si="1"/>
        <v>3075122.57</v>
      </c>
      <c r="G8" s="18">
        <f t="shared" si="1"/>
        <v>2269072.2999999998</v>
      </c>
      <c r="H8" s="18">
        <f t="shared" si="1"/>
        <v>1318682.58</v>
      </c>
      <c r="I8" s="18">
        <f t="shared" si="1"/>
        <v>2351882.58</v>
      </c>
      <c r="J8" s="18">
        <f t="shared" si="1"/>
        <v>1448865.77</v>
      </c>
      <c r="K8" s="18">
        <f t="shared" si="1"/>
        <v>2172106.4899999998</v>
      </c>
      <c r="L8" s="18">
        <f t="shared" si="1"/>
        <v>1628642.57</v>
      </c>
      <c r="M8" s="18">
        <f t="shared" si="0"/>
        <v>20827900</v>
      </c>
    </row>
    <row r="9" spans="1:13" ht="18.75" x14ac:dyDescent="0.3">
      <c r="A9" s="2" t="s">
        <v>0</v>
      </c>
      <c r="B9" s="2">
        <v>242</v>
      </c>
      <c r="C9" s="19">
        <v>221</v>
      </c>
      <c r="D9" s="11">
        <v>10600</v>
      </c>
      <c r="E9" s="11">
        <v>9000</v>
      </c>
      <c r="F9" s="11">
        <v>9000</v>
      </c>
      <c r="G9" s="11">
        <v>5600</v>
      </c>
      <c r="H9" s="11">
        <v>5600</v>
      </c>
      <c r="I9" s="11">
        <v>6000</v>
      </c>
      <c r="J9" s="11">
        <v>6000</v>
      </c>
      <c r="K9" s="11">
        <v>5600</v>
      </c>
      <c r="L9" s="11">
        <v>5600</v>
      </c>
      <c r="M9" s="11">
        <f t="shared" ref="M9:M19" si="2">SUM(D9:L9)</f>
        <v>63000</v>
      </c>
    </row>
    <row r="10" spans="1:13" ht="18.75" x14ac:dyDescent="0.3">
      <c r="A10" s="16" t="s">
        <v>1</v>
      </c>
      <c r="B10" s="16"/>
      <c r="C10" s="20">
        <v>221</v>
      </c>
      <c r="D10" s="21">
        <f t="shared" ref="D10:L10" si="3">SUM(D9)</f>
        <v>10600</v>
      </c>
      <c r="E10" s="21">
        <f t="shared" si="3"/>
        <v>9000</v>
      </c>
      <c r="F10" s="21">
        <f t="shared" si="3"/>
        <v>9000</v>
      </c>
      <c r="G10" s="21">
        <f t="shared" si="3"/>
        <v>5600</v>
      </c>
      <c r="H10" s="21">
        <f t="shared" si="3"/>
        <v>5600</v>
      </c>
      <c r="I10" s="21">
        <f t="shared" si="3"/>
        <v>6000</v>
      </c>
      <c r="J10" s="21">
        <f t="shared" si="3"/>
        <v>6000</v>
      </c>
      <c r="K10" s="21">
        <f t="shared" si="3"/>
        <v>5600</v>
      </c>
      <c r="L10" s="21">
        <f t="shared" si="3"/>
        <v>5600</v>
      </c>
      <c r="M10" s="18">
        <f>SUM(D10:L10)</f>
        <v>63000</v>
      </c>
    </row>
    <row r="11" spans="1:13" ht="18.75" x14ac:dyDescent="0.3">
      <c r="A11" s="13" t="s">
        <v>30</v>
      </c>
      <c r="B11" s="13">
        <v>244</v>
      </c>
      <c r="C11" s="19">
        <v>222</v>
      </c>
      <c r="D11" s="11"/>
      <c r="E11" s="11"/>
      <c r="F11" s="11"/>
      <c r="G11" s="11"/>
      <c r="H11" s="11"/>
      <c r="I11" s="11"/>
      <c r="J11" s="11"/>
      <c r="K11" s="11"/>
      <c r="L11" s="11"/>
      <c r="M11" s="11">
        <f t="shared" si="2"/>
        <v>0</v>
      </c>
    </row>
    <row r="12" spans="1:13" ht="18.75" x14ac:dyDescent="0.3">
      <c r="A12" s="13" t="s">
        <v>31</v>
      </c>
      <c r="B12" s="13">
        <v>244</v>
      </c>
      <c r="C12" s="22">
        <v>222</v>
      </c>
      <c r="D12" s="23"/>
      <c r="E12" s="23"/>
      <c r="F12" s="23"/>
      <c r="G12" s="11">
        <v>209000</v>
      </c>
      <c r="H12" s="11">
        <v>157686.65</v>
      </c>
      <c r="I12" s="23"/>
      <c r="J12" s="23"/>
      <c r="K12" s="23"/>
      <c r="L12" s="11">
        <v>276000</v>
      </c>
      <c r="M12" s="11">
        <f>SUM(D12:L12)</f>
        <v>642686.65</v>
      </c>
    </row>
    <row r="13" spans="1:13" ht="18.75" x14ac:dyDescent="0.3">
      <c r="A13" s="24" t="s">
        <v>1</v>
      </c>
      <c r="B13" s="24"/>
      <c r="C13" s="17"/>
      <c r="D13" s="18">
        <f t="shared" ref="D13:M13" si="4">SUM(D11:D12)</f>
        <v>0</v>
      </c>
      <c r="E13" s="18">
        <f t="shared" si="4"/>
        <v>0</v>
      </c>
      <c r="F13" s="18">
        <f t="shared" si="4"/>
        <v>0</v>
      </c>
      <c r="G13" s="18">
        <f t="shared" si="4"/>
        <v>209000</v>
      </c>
      <c r="H13" s="18">
        <f t="shared" si="4"/>
        <v>157686.65</v>
      </c>
      <c r="I13" s="18">
        <f t="shared" si="4"/>
        <v>0</v>
      </c>
      <c r="J13" s="18">
        <f t="shared" si="4"/>
        <v>0</v>
      </c>
      <c r="K13" s="18">
        <f t="shared" si="4"/>
        <v>0</v>
      </c>
      <c r="L13" s="18">
        <f t="shared" si="4"/>
        <v>276000</v>
      </c>
      <c r="M13" s="18">
        <f t="shared" si="4"/>
        <v>642686.65</v>
      </c>
    </row>
    <row r="14" spans="1:13" ht="18.75" x14ac:dyDescent="0.3">
      <c r="A14" s="25" t="s">
        <v>32</v>
      </c>
      <c r="B14" s="2">
        <v>244</v>
      </c>
      <c r="C14" s="22">
        <v>223</v>
      </c>
      <c r="D14" s="23"/>
      <c r="E14" s="23"/>
      <c r="F14" s="23"/>
      <c r="G14" s="23"/>
      <c r="H14" s="23"/>
      <c r="I14" s="23"/>
      <c r="J14" s="23"/>
      <c r="K14" s="23"/>
      <c r="L14" s="23"/>
      <c r="M14" s="11">
        <f t="shared" si="2"/>
        <v>0</v>
      </c>
    </row>
    <row r="15" spans="1:13" ht="18.75" x14ac:dyDescent="0.3">
      <c r="A15" s="2" t="s">
        <v>2</v>
      </c>
      <c r="B15" s="2">
        <v>244</v>
      </c>
      <c r="C15" s="3">
        <v>223</v>
      </c>
      <c r="D15" s="11">
        <v>1575000</v>
      </c>
      <c r="E15" s="11">
        <v>662175</v>
      </c>
      <c r="F15" s="11">
        <v>568125</v>
      </c>
      <c r="G15" s="11"/>
      <c r="H15" s="11">
        <v>713813</v>
      </c>
      <c r="I15" s="11">
        <v>984380</v>
      </c>
      <c r="J15" s="11">
        <v>488250</v>
      </c>
      <c r="K15" s="11"/>
      <c r="L15" s="11">
        <v>455500</v>
      </c>
      <c r="M15" s="11">
        <f t="shared" si="2"/>
        <v>5447243</v>
      </c>
    </row>
    <row r="16" spans="1:13" ht="18.75" x14ac:dyDescent="0.3">
      <c r="A16" s="2" t="s">
        <v>33</v>
      </c>
      <c r="B16" s="2">
        <v>244</v>
      </c>
      <c r="C16" s="3">
        <v>223</v>
      </c>
      <c r="D16" s="11">
        <v>164646.43</v>
      </c>
      <c r="E16" s="11">
        <v>254727.79</v>
      </c>
      <c r="F16" s="11">
        <v>296354.02</v>
      </c>
      <c r="G16" s="11">
        <v>80018.03</v>
      </c>
      <c r="H16" s="11">
        <v>46610.07</v>
      </c>
      <c r="I16" s="11">
        <v>146118.76999999999</v>
      </c>
      <c r="J16" s="11">
        <v>54935.14</v>
      </c>
      <c r="K16" s="11">
        <v>90603.98</v>
      </c>
      <c r="L16" s="11">
        <v>30000</v>
      </c>
      <c r="M16" s="11">
        <f t="shared" si="2"/>
        <v>1164014.23</v>
      </c>
    </row>
    <row r="17" spans="1:13" ht="18.75" x14ac:dyDescent="0.3">
      <c r="A17" s="2" t="s">
        <v>34</v>
      </c>
      <c r="B17" s="2">
        <v>244</v>
      </c>
      <c r="C17" s="3">
        <v>223</v>
      </c>
      <c r="D17" s="11">
        <v>28049.77</v>
      </c>
      <c r="E17" s="11">
        <v>17597.099999999999</v>
      </c>
      <c r="F17" s="11">
        <v>20100.52</v>
      </c>
      <c r="G17" s="11"/>
      <c r="H17" s="11"/>
      <c r="I17" s="11">
        <v>30208.63</v>
      </c>
      <c r="J17" s="11"/>
      <c r="K17" s="11"/>
      <c r="L17" s="11">
        <v>22936.79</v>
      </c>
      <c r="M17" s="11">
        <f t="shared" si="2"/>
        <v>118892.81</v>
      </c>
    </row>
    <row r="18" spans="1:13" ht="18.75" x14ac:dyDescent="0.3">
      <c r="A18" s="2" t="s">
        <v>3</v>
      </c>
      <c r="B18" s="2">
        <v>244</v>
      </c>
      <c r="C18" s="3">
        <v>223</v>
      </c>
      <c r="D18" s="11">
        <v>79129.97</v>
      </c>
      <c r="E18" s="11">
        <v>25671.57</v>
      </c>
      <c r="F18" s="11">
        <v>25003.599999999999</v>
      </c>
      <c r="G18" s="11"/>
      <c r="H18" s="11"/>
      <c r="I18" s="11">
        <v>40636.61</v>
      </c>
      <c r="J18" s="11"/>
      <c r="K18" s="11"/>
      <c r="L18" s="11"/>
      <c r="M18" s="11">
        <f t="shared" si="2"/>
        <v>170441.75</v>
      </c>
    </row>
    <row r="19" spans="1:13" ht="18.75" x14ac:dyDescent="0.3">
      <c r="A19" s="2" t="s">
        <v>35</v>
      </c>
      <c r="B19" s="2">
        <v>244</v>
      </c>
      <c r="C19" s="3">
        <v>223</v>
      </c>
      <c r="D19" s="11">
        <v>236609.56</v>
      </c>
      <c r="E19" s="11"/>
      <c r="F19" s="11"/>
      <c r="G19" s="11"/>
      <c r="H19" s="11"/>
      <c r="I19" s="11"/>
      <c r="J19" s="11"/>
      <c r="K19" s="11"/>
      <c r="L19" s="11"/>
      <c r="M19" s="11">
        <f t="shared" si="2"/>
        <v>236609.56</v>
      </c>
    </row>
    <row r="20" spans="1:13" ht="18.75" x14ac:dyDescent="0.3">
      <c r="A20" s="16" t="s">
        <v>1</v>
      </c>
      <c r="B20" s="16"/>
      <c r="C20" s="17"/>
      <c r="D20" s="18">
        <f>SUM(D15:D19)</f>
        <v>2083435.73</v>
      </c>
      <c r="E20" s="18">
        <f t="shared" ref="E20:L20" si="5">SUM(E15:E19)</f>
        <v>960171.46</v>
      </c>
      <c r="F20" s="18">
        <f t="shared" si="5"/>
        <v>909583.14</v>
      </c>
      <c r="G20" s="18">
        <f t="shared" si="5"/>
        <v>80018.03</v>
      </c>
      <c r="H20" s="18">
        <f t="shared" si="5"/>
        <v>760423.07</v>
      </c>
      <c r="I20" s="18">
        <f t="shared" si="5"/>
        <v>1201344.01</v>
      </c>
      <c r="J20" s="18">
        <f t="shared" si="5"/>
        <v>543185.14</v>
      </c>
      <c r="K20" s="18">
        <f t="shared" si="5"/>
        <v>90603.98</v>
      </c>
      <c r="L20" s="18">
        <f t="shared" si="5"/>
        <v>508436.79</v>
      </c>
      <c r="M20" s="18">
        <f>SUM(D20:L20)</f>
        <v>7137201.3499999996</v>
      </c>
    </row>
    <row r="21" spans="1:13" ht="37.5" x14ac:dyDescent="0.3">
      <c r="A21" s="26" t="s">
        <v>4</v>
      </c>
      <c r="B21" s="13">
        <v>244</v>
      </c>
      <c r="C21" s="19">
        <v>225</v>
      </c>
      <c r="D21" s="27"/>
      <c r="E21" s="27"/>
      <c r="F21" s="27"/>
      <c r="G21" s="27"/>
      <c r="H21" s="27"/>
      <c r="I21" s="27"/>
      <c r="J21" s="27"/>
      <c r="K21" s="27"/>
      <c r="L21" s="27"/>
      <c r="M21" s="11"/>
    </row>
    <row r="22" spans="1:13" ht="18.75" x14ac:dyDescent="0.3">
      <c r="A22" s="2" t="s">
        <v>5</v>
      </c>
      <c r="B22" s="13">
        <v>244</v>
      </c>
      <c r="C22" s="19">
        <v>225</v>
      </c>
      <c r="D22" s="10">
        <v>7000</v>
      </c>
      <c r="E22" s="27"/>
      <c r="F22" s="27"/>
      <c r="G22" s="27"/>
      <c r="H22" s="10">
        <v>5500</v>
      </c>
      <c r="I22" s="27"/>
      <c r="J22" s="10">
        <v>5500</v>
      </c>
      <c r="K22" s="27"/>
      <c r="L22" s="10">
        <v>21000</v>
      </c>
      <c r="M22" s="11">
        <f>SUM(D22:L22)</f>
        <v>39000</v>
      </c>
    </row>
    <row r="23" spans="1:13" ht="18.75" x14ac:dyDescent="0.3">
      <c r="A23" s="28" t="s">
        <v>36</v>
      </c>
      <c r="B23" s="13">
        <v>244</v>
      </c>
      <c r="C23" s="19">
        <v>225</v>
      </c>
      <c r="D23" s="10">
        <v>14200</v>
      </c>
      <c r="E23" s="10">
        <v>8804</v>
      </c>
      <c r="F23" s="10">
        <v>8754</v>
      </c>
      <c r="G23" s="10"/>
      <c r="H23" s="10"/>
      <c r="I23" s="10"/>
      <c r="J23" s="10">
        <v>3000</v>
      </c>
      <c r="K23" s="10">
        <v>3000</v>
      </c>
      <c r="L23" s="10">
        <v>2000</v>
      </c>
      <c r="M23" s="11">
        <f t="shared" ref="M23:M29" si="6">SUM(D23:L23)</f>
        <v>39758</v>
      </c>
    </row>
    <row r="24" spans="1:13" ht="18.75" x14ac:dyDescent="0.3">
      <c r="A24" s="28" t="s">
        <v>6</v>
      </c>
      <c r="B24" s="13">
        <v>244</v>
      </c>
      <c r="C24" s="19">
        <v>225</v>
      </c>
      <c r="D24" s="10">
        <v>17655</v>
      </c>
      <c r="E24" s="10">
        <v>7180</v>
      </c>
      <c r="F24" s="10">
        <v>8650</v>
      </c>
      <c r="G24" s="10">
        <v>3800</v>
      </c>
      <c r="H24" s="10">
        <v>3800</v>
      </c>
      <c r="I24" s="10">
        <v>11150</v>
      </c>
      <c r="J24" s="10">
        <v>4950</v>
      </c>
      <c r="K24" s="10">
        <v>3800</v>
      </c>
      <c r="L24" s="10">
        <v>6265</v>
      </c>
      <c r="M24" s="11">
        <f t="shared" si="6"/>
        <v>67250</v>
      </c>
    </row>
    <row r="25" spans="1:13" ht="18.75" x14ac:dyDescent="0.3">
      <c r="A25" s="28" t="s">
        <v>8</v>
      </c>
      <c r="B25" s="13">
        <v>244</v>
      </c>
      <c r="C25" s="19">
        <v>225</v>
      </c>
      <c r="D25" s="10">
        <v>4000</v>
      </c>
      <c r="E25" s="10"/>
      <c r="F25" s="10">
        <v>3500</v>
      </c>
      <c r="G25" s="10">
        <v>2000</v>
      </c>
      <c r="H25" s="10">
        <v>2000</v>
      </c>
      <c r="I25" s="10">
        <v>2500</v>
      </c>
      <c r="J25" s="10">
        <v>1000</v>
      </c>
      <c r="K25" s="10">
        <v>2000</v>
      </c>
      <c r="L25" s="10">
        <v>1000</v>
      </c>
      <c r="M25" s="11">
        <f t="shared" si="6"/>
        <v>18000</v>
      </c>
    </row>
    <row r="26" spans="1:13" ht="18.75" x14ac:dyDescent="0.3">
      <c r="A26" s="28" t="s">
        <v>37</v>
      </c>
      <c r="B26" s="13">
        <v>244</v>
      </c>
      <c r="C26" s="19">
        <v>225</v>
      </c>
      <c r="D26" s="14">
        <v>12000</v>
      </c>
      <c r="E26" s="15">
        <v>7500</v>
      </c>
      <c r="F26" s="15">
        <v>7500</v>
      </c>
      <c r="G26" s="14">
        <v>7500</v>
      </c>
      <c r="H26" s="14">
        <v>7500</v>
      </c>
      <c r="I26" s="14">
        <v>7500</v>
      </c>
      <c r="J26" s="14">
        <v>7500</v>
      </c>
      <c r="K26" s="14">
        <v>7500</v>
      </c>
      <c r="L26" s="14">
        <v>7500</v>
      </c>
      <c r="M26" s="11">
        <f t="shared" si="6"/>
        <v>72000</v>
      </c>
    </row>
    <row r="27" spans="1:13" ht="18.75" x14ac:dyDescent="0.3">
      <c r="A27" s="28" t="s">
        <v>7</v>
      </c>
      <c r="B27" s="13">
        <v>244</v>
      </c>
      <c r="C27" s="19">
        <v>225</v>
      </c>
      <c r="D27" s="10">
        <v>3000</v>
      </c>
      <c r="E27" s="10">
        <v>3000</v>
      </c>
      <c r="F27" s="10">
        <v>3000</v>
      </c>
      <c r="G27" s="10">
        <v>3000</v>
      </c>
      <c r="H27" s="10">
        <v>3000</v>
      </c>
      <c r="I27" s="10">
        <v>3000</v>
      </c>
      <c r="J27" s="10">
        <v>3000</v>
      </c>
      <c r="K27" s="10">
        <v>3000</v>
      </c>
      <c r="L27" s="10">
        <v>3000</v>
      </c>
      <c r="M27" s="11">
        <f>SUM(D27:L27)</f>
        <v>27000</v>
      </c>
    </row>
    <row r="28" spans="1:13" ht="18.75" x14ac:dyDescent="0.3">
      <c r="A28" s="28" t="s">
        <v>9</v>
      </c>
      <c r="B28" s="13">
        <v>244</v>
      </c>
      <c r="C28" s="19">
        <v>225</v>
      </c>
      <c r="D28" s="14">
        <v>6000</v>
      </c>
      <c r="E28" s="14">
        <v>5500</v>
      </c>
      <c r="F28" s="14">
        <v>3500</v>
      </c>
      <c r="G28" s="14">
        <v>5000</v>
      </c>
      <c r="H28" s="14"/>
      <c r="I28" s="14"/>
      <c r="J28" s="14">
        <v>3000</v>
      </c>
      <c r="K28" s="14">
        <v>10000</v>
      </c>
      <c r="L28" s="14">
        <v>5000</v>
      </c>
      <c r="M28" s="11">
        <f t="shared" si="6"/>
        <v>38000</v>
      </c>
    </row>
    <row r="29" spans="1:13" ht="18.75" x14ac:dyDescent="0.3">
      <c r="A29" s="28" t="s">
        <v>38</v>
      </c>
      <c r="B29" s="13">
        <v>244</v>
      </c>
      <c r="C29" s="19">
        <v>225</v>
      </c>
      <c r="D29" s="14">
        <v>5000</v>
      </c>
      <c r="E29" s="14">
        <v>5000</v>
      </c>
      <c r="F29" s="14">
        <v>5000</v>
      </c>
      <c r="G29" s="14">
        <v>5000</v>
      </c>
      <c r="H29" s="14"/>
      <c r="I29" s="14"/>
      <c r="J29" s="14"/>
      <c r="K29" s="14">
        <v>5000</v>
      </c>
      <c r="L29" s="14">
        <v>5000</v>
      </c>
      <c r="M29" s="11">
        <f t="shared" si="6"/>
        <v>30000</v>
      </c>
    </row>
    <row r="30" spans="1:13" ht="18.75" x14ac:dyDescent="0.3">
      <c r="A30" s="16" t="s">
        <v>1</v>
      </c>
      <c r="B30" s="16"/>
      <c r="C30" s="17">
        <v>225</v>
      </c>
      <c r="D30" s="18">
        <f>SUM(D21:D29)</f>
        <v>68855</v>
      </c>
      <c r="E30" s="18">
        <f>SUM(E22:E29)</f>
        <v>36984</v>
      </c>
      <c r="F30" s="18">
        <f>SUM(F22:F29)</f>
        <v>39904</v>
      </c>
      <c r="G30" s="18">
        <f>SUM(G21:G29)</f>
        <v>26300</v>
      </c>
      <c r="H30" s="18">
        <f>SUM(H21:H29)</f>
        <v>21800</v>
      </c>
      <c r="I30" s="18">
        <f>SUM(I22:I29)</f>
        <v>24150</v>
      </c>
      <c r="J30" s="18">
        <f>SUM(J22:J29)</f>
        <v>27950</v>
      </c>
      <c r="K30" s="18">
        <f>SUM(K22:K29)</f>
        <v>34300</v>
      </c>
      <c r="L30" s="18">
        <f>SUM(L22:L29)</f>
        <v>50765</v>
      </c>
      <c r="M30" s="18">
        <f>SUM(M22:M29)</f>
        <v>331008</v>
      </c>
    </row>
    <row r="31" spans="1:13" ht="18.75" x14ac:dyDescent="0.3">
      <c r="A31" s="25" t="s">
        <v>12</v>
      </c>
      <c r="B31" s="2">
        <v>244</v>
      </c>
      <c r="C31" s="3">
        <v>226</v>
      </c>
      <c r="D31" s="10"/>
      <c r="E31" s="10"/>
      <c r="F31" s="10"/>
      <c r="G31" s="10"/>
      <c r="H31" s="10"/>
      <c r="I31" s="10"/>
      <c r="J31" s="10"/>
      <c r="K31" s="10"/>
      <c r="L31" s="10"/>
      <c r="M31" s="11">
        <f t="shared" ref="M31:M34" si="7">SUM(D31:L31)</f>
        <v>0</v>
      </c>
    </row>
    <row r="32" spans="1:13" ht="18.75" customHeight="1" x14ac:dyDescent="0.3">
      <c r="A32" s="13" t="s">
        <v>39</v>
      </c>
      <c r="B32" s="2">
        <v>244</v>
      </c>
      <c r="C32" s="3">
        <v>226</v>
      </c>
      <c r="D32" s="14">
        <v>2200</v>
      </c>
      <c r="E32" s="14">
        <v>3000</v>
      </c>
      <c r="F32" s="14">
        <v>1500</v>
      </c>
      <c r="G32" s="14">
        <v>3000</v>
      </c>
      <c r="H32" s="14">
        <v>1500</v>
      </c>
      <c r="I32" s="14">
        <v>3500</v>
      </c>
      <c r="J32" s="14">
        <v>1200</v>
      </c>
      <c r="K32" s="14">
        <v>3000</v>
      </c>
      <c r="L32" s="14">
        <v>2000</v>
      </c>
      <c r="M32" s="15">
        <f>SUM(D32:L32)</f>
        <v>20900</v>
      </c>
    </row>
    <row r="33" spans="1:13" ht="18.75" x14ac:dyDescent="0.3">
      <c r="A33" s="13" t="s">
        <v>40</v>
      </c>
      <c r="B33" s="2">
        <v>244</v>
      </c>
      <c r="C33" s="3">
        <v>226</v>
      </c>
      <c r="D33" s="10">
        <v>33100</v>
      </c>
      <c r="E33" s="10">
        <v>20000</v>
      </c>
      <c r="F33" s="10">
        <v>30000</v>
      </c>
      <c r="G33" s="10">
        <v>20000</v>
      </c>
      <c r="H33" s="10">
        <v>10000</v>
      </c>
      <c r="I33" s="10">
        <v>22000</v>
      </c>
      <c r="J33" s="10">
        <v>25000</v>
      </c>
      <c r="K33" s="10">
        <v>17000</v>
      </c>
      <c r="L33" s="10">
        <v>10000</v>
      </c>
      <c r="M33" s="11">
        <f t="shared" si="7"/>
        <v>187100</v>
      </c>
    </row>
    <row r="34" spans="1:13" ht="18.75" x14ac:dyDescent="0.3">
      <c r="A34" s="13" t="s">
        <v>10</v>
      </c>
      <c r="B34" s="2">
        <v>244</v>
      </c>
      <c r="C34" s="3">
        <v>226</v>
      </c>
      <c r="D34" s="10">
        <v>24000</v>
      </c>
      <c r="E34" s="10">
        <v>24000</v>
      </c>
      <c r="F34" s="10">
        <v>20000</v>
      </c>
      <c r="G34" s="10">
        <v>8000</v>
      </c>
      <c r="H34" s="10">
        <v>8000</v>
      </c>
      <c r="I34" s="10">
        <v>8000</v>
      </c>
      <c r="J34" s="10">
        <v>8000</v>
      </c>
      <c r="K34" s="10">
        <v>8000</v>
      </c>
      <c r="L34" s="10">
        <v>8000</v>
      </c>
      <c r="M34" s="11">
        <f t="shared" si="7"/>
        <v>116000</v>
      </c>
    </row>
    <row r="35" spans="1:13" ht="18.75" x14ac:dyDescent="0.3">
      <c r="A35" s="16" t="s">
        <v>1</v>
      </c>
      <c r="B35" s="16"/>
      <c r="C35" s="17">
        <v>226</v>
      </c>
      <c r="D35" s="18">
        <f t="shared" ref="D35:M35" si="8">SUM(D32:D34)</f>
        <v>59300</v>
      </c>
      <c r="E35" s="18">
        <f t="shared" si="8"/>
        <v>47000</v>
      </c>
      <c r="F35" s="18">
        <f t="shared" si="8"/>
        <v>51500</v>
      </c>
      <c r="G35" s="18">
        <f t="shared" si="8"/>
        <v>31000</v>
      </c>
      <c r="H35" s="18">
        <f t="shared" si="8"/>
        <v>19500</v>
      </c>
      <c r="I35" s="18">
        <f t="shared" si="8"/>
        <v>33500</v>
      </c>
      <c r="J35" s="18">
        <f t="shared" si="8"/>
        <v>34200</v>
      </c>
      <c r="K35" s="18">
        <f t="shared" si="8"/>
        <v>28000</v>
      </c>
      <c r="L35" s="18">
        <f t="shared" si="8"/>
        <v>20000</v>
      </c>
      <c r="M35" s="18">
        <f t="shared" si="8"/>
        <v>324000</v>
      </c>
    </row>
    <row r="36" spans="1:13" ht="18.75" x14ac:dyDescent="0.3">
      <c r="A36" s="25" t="s">
        <v>41</v>
      </c>
      <c r="B36" s="25"/>
      <c r="C36" s="3">
        <v>290</v>
      </c>
      <c r="D36" s="10"/>
      <c r="E36" s="10"/>
      <c r="F36" s="10"/>
      <c r="G36" s="10"/>
      <c r="H36" s="10"/>
      <c r="I36" s="10"/>
      <c r="J36" s="10"/>
      <c r="K36" s="10"/>
      <c r="L36" s="10"/>
      <c r="M36" s="10">
        <f t="shared" ref="M36:M44" si="9">SUM(D36:L36)</f>
        <v>0</v>
      </c>
    </row>
    <row r="37" spans="1:13" ht="18.75" x14ac:dyDescent="0.3">
      <c r="A37" s="2" t="s">
        <v>42</v>
      </c>
      <c r="B37" s="2">
        <v>851</v>
      </c>
      <c r="C37" s="3">
        <v>290</v>
      </c>
      <c r="D37" s="10">
        <v>1000</v>
      </c>
      <c r="E37" s="10">
        <v>1000</v>
      </c>
      <c r="F37" s="10">
        <v>1000</v>
      </c>
      <c r="G37" s="10">
        <v>1000</v>
      </c>
      <c r="H37" s="10">
        <v>1000</v>
      </c>
      <c r="I37" s="10">
        <v>1000</v>
      </c>
      <c r="J37" s="10">
        <v>1000</v>
      </c>
      <c r="K37" s="10">
        <v>1000</v>
      </c>
      <c r="L37" s="10">
        <v>1000</v>
      </c>
      <c r="M37" s="10">
        <f t="shared" si="9"/>
        <v>9000</v>
      </c>
    </row>
    <row r="38" spans="1:13" ht="18.75" x14ac:dyDescent="0.3">
      <c r="A38" s="2" t="s">
        <v>11</v>
      </c>
      <c r="B38" s="2">
        <v>852</v>
      </c>
      <c r="C38" s="3">
        <v>290</v>
      </c>
      <c r="D38" s="10">
        <v>5400</v>
      </c>
      <c r="E38" s="10">
        <v>5400</v>
      </c>
      <c r="F38" s="10">
        <v>5400</v>
      </c>
      <c r="G38" s="10">
        <v>5400</v>
      </c>
      <c r="H38" s="10">
        <v>5400</v>
      </c>
      <c r="I38" s="10">
        <v>5400</v>
      </c>
      <c r="J38" s="10">
        <v>5400</v>
      </c>
      <c r="K38" s="10">
        <v>4100</v>
      </c>
      <c r="L38" s="10">
        <v>4100</v>
      </c>
      <c r="M38" s="10">
        <f t="shared" si="9"/>
        <v>46000</v>
      </c>
    </row>
    <row r="39" spans="1:13" ht="18.75" x14ac:dyDescent="0.3">
      <c r="A39" s="2" t="s">
        <v>43</v>
      </c>
      <c r="B39" s="2">
        <v>853</v>
      </c>
      <c r="C39" s="3">
        <v>290</v>
      </c>
      <c r="D39" s="10">
        <v>5000</v>
      </c>
      <c r="E39" s="10">
        <v>5000</v>
      </c>
      <c r="F39" s="10">
        <v>5000</v>
      </c>
      <c r="G39" s="10">
        <v>5000</v>
      </c>
      <c r="H39" s="10">
        <v>5000</v>
      </c>
      <c r="I39" s="10">
        <v>5000</v>
      </c>
      <c r="J39" s="10">
        <v>5000</v>
      </c>
      <c r="K39" s="10">
        <v>5000</v>
      </c>
      <c r="L39" s="10">
        <v>5000</v>
      </c>
      <c r="M39" s="10">
        <f t="shared" si="9"/>
        <v>45000</v>
      </c>
    </row>
    <row r="40" spans="1:13" ht="18.75" x14ac:dyDescent="0.3">
      <c r="A40" s="16" t="s">
        <v>1</v>
      </c>
      <c r="B40" s="16"/>
      <c r="C40" s="17">
        <v>290</v>
      </c>
      <c r="D40" s="18">
        <f t="shared" ref="D40:L40" si="10">SUM(D37:D39)</f>
        <v>11400</v>
      </c>
      <c r="E40" s="18">
        <f t="shared" si="10"/>
        <v>11400</v>
      </c>
      <c r="F40" s="18">
        <f t="shared" si="10"/>
        <v>11400</v>
      </c>
      <c r="G40" s="18">
        <f t="shared" si="10"/>
        <v>11400</v>
      </c>
      <c r="H40" s="18">
        <f t="shared" si="10"/>
        <v>11400</v>
      </c>
      <c r="I40" s="18">
        <f t="shared" si="10"/>
        <v>11400</v>
      </c>
      <c r="J40" s="18">
        <f t="shared" si="10"/>
        <v>11400</v>
      </c>
      <c r="K40" s="18">
        <f t="shared" si="10"/>
        <v>10100</v>
      </c>
      <c r="L40" s="18">
        <f t="shared" si="10"/>
        <v>10100</v>
      </c>
      <c r="M40" s="18">
        <f t="shared" si="9"/>
        <v>100000</v>
      </c>
    </row>
    <row r="41" spans="1:13" ht="37.5" x14ac:dyDescent="0.25">
      <c r="A41" s="29" t="s">
        <v>44</v>
      </c>
      <c r="B41" s="30">
        <v>320</v>
      </c>
      <c r="C41" s="31">
        <v>262</v>
      </c>
      <c r="D41" s="15">
        <v>20000</v>
      </c>
      <c r="E41" s="15">
        <v>20000</v>
      </c>
      <c r="F41" s="15">
        <v>20000</v>
      </c>
      <c r="G41" s="15">
        <v>20000</v>
      </c>
      <c r="H41" s="15">
        <v>20000</v>
      </c>
      <c r="I41" s="15">
        <v>20000</v>
      </c>
      <c r="J41" s="15">
        <v>20000</v>
      </c>
      <c r="K41" s="15">
        <v>20000</v>
      </c>
      <c r="L41" s="15">
        <v>20000</v>
      </c>
      <c r="M41" s="15">
        <f>SUM(D41:L41)</f>
        <v>180000</v>
      </c>
    </row>
    <row r="42" spans="1:13" ht="18.75" x14ac:dyDescent="0.3">
      <c r="A42" s="16" t="s">
        <v>1</v>
      </c>
      <c r="B42" s="16"/>
      <c r="C42" s="17">
        <v>321</v>
      </c>
      <c r="D42" s="18">
        <f>SUM(D41)</f>
        <v>20000</v>
      </c>
      <c r="E42" s="18">
        <f t="shared" ref="E42:L42" si="11">SUM(E41)</f>
        <v>20000</v>
      </c>
      <c r="F42" s="18">
        <f t="shared" si="11"/>
        <v>20000</v>
      </c>
      <c r="G42" s="18">
        <f t="shared" si="11"/>
        <v>20000</v>
      </c>
      <c r="H42" s="18">
        <f t="shared" si="11"/>
        <v>20000</v>
      </c>
      <c r="I42" s="18">
        <f t="shared" si="11"/>
        <v>20000</v>
      </c>
      <c r="J42" s="18">
        <f t="shared" si="11"/>
        <v>20000</v>
      </c>
      <c r="K42" s="18">
        <f t="shared" si="11"/>
        <v>20000</v>
      </c>
      <c r="L42" s="18">
        <f t="shared" si="11"/>
        <v>20000</v>
      </c>
      <c r="M42" s="18">
        <f>SUM(D42:L42)</f>
        <v>180000</v>
      </c>
    </row>
    <row r="43" spans="1:13" ht="37.5" x14ac:dyDescent="0.25">
      <c r="A43" s="32" t="s">
        <v>45</v>
      </c>
      <c r="B43" s="32"/>
      <c r="C43" s="2">
        <v>310</v>
      </c>
      <c r="D43" s="14"/>
      <c r="E43" s="14"/>
      <c r="F43" s="14"/>
      <c r="G43" s="14"/>
      <c r="H43" s="14"/>
      <c r="I43" s="14"/>
      <c r="J43" s="14"/>
      <c r="K43" s="14"/>
      <c r="L43" s="14"/>
      <c r="M43" s="15">
        <f t="shared" si="9"/>
        <v>0</v>
      </c>
    </row>
    <row r="44" spans="1:13" ht="18.75" x14ac:dyDescent="0.3">
      <c r="A44" s="2" t="s">
        <v>46</v>
      </c>
      <c r="B44" s="2">
        <v>244</v>
      </c>
      <c r="C44" s="3">
        <v>310</v>
      </c>
      <c r="D44" s="11"/>
      <c r="E44" s="11"/>
      <c r="F44" s="23"/>
      <c r="G44" s="23"/>
      <c r="H44" s="23"/>
      <c r="I44" s="23"/>
      <c r="J44" s="23"/>
      <c r="K44" s="11">
        <v>15000</v>
      </c>
      <c r="L44" s="23"/>
      <c r="M44" s="11">
        <f t="shared" si="9"/>
        <v>15000</v>
      </c>
    </row>
    <row r="45" spans="1:13" ht="18.75" x14ac:dyDescent="0.3">
      <c r="A45" s="16" t="s">
        <v>1</v>
      </c>
      <c r="B45" s="16"/>
      <c r="C45" s="20">
        <v>310</v>
      </c>
      <c r="D45" s="18">
        <f t="shared" ref="D45:L45" si="12">SUM(D44:D44)</f>
        <v>0</v>
      </c>
      <c r="E45" s="18">
        <f t="shared" si="12"/>
        <v>0</v>
      </c>
      <c r="F45" s="18">
        <f t="shared" si="12"/>
        <v>0</v>
      </c>
      <c r="G45" s="18">
        <f t="shared" si="12"/>
        <v>0</v>
      </c>
      <c r="H45" s="18">
        <f t="shared" si="12"/>
        <v>0</v>
      </c>
      <c r="I45" s="18">
        <f t="shared" si="12"/>
        <v>0</v>
      </c>
      <c r="J45" s="18">
        <f t="shared" si="12"/>
        <v>0</v>
      </c>
      <c r="K45" s="18">
        <f t="shared" si="12"/>
        <v>15000</v>
      </c>
      <c r="L45" s="18">
        <f t="shared" si="12"/>
        <v>0</v>
      </c>
      <c r="M45" s="18">
        <f>SUM(D45:L45)</f>
        <v>15000</v>
      </c>
    </row>
    <row r="46" spans="1:13" ht="37.5" x14ac:dyDescent="0.3">
      <c r="A46" s="26" t="s">
        <v>47</v>
      </c>
      <c r="B46" s="13">
        <v>244</v>
      </c>
      <c r="C46" s="3">
        <v>340</v>
      </c>
      <c r="D46" s="10"/>
      <c r="E46" s="10"/>
      <c r="F46" s="10"/>
      <c r="G46" s="10"/>
      <c r="H46" s="10"/>
      <c r="I46" s="10"/>
      <c r="J46" s="10"/>
      <c r="K46" s="10"/>
      <c r="L46" s="10"/>
      <c r="M46" s="11">
        <f>SUM(D46:L46)</f>
        <v>0</v>
      </c>
    </row>
    <row r="47" spans="1:13" ht="18.75" x14ac:dyDescent="0.3">
      <c r="A47" s="2" t="s">
        <v>48</v>
      </c>
      <c r="B47" s="13">
        <v>244</v>
      </c>
      <c r="C47" s="3">
        <v>340</v>
      </c>
      <c r="D47" s="10">
        <v>5000</v>
      </c>
      <c r="E47" s="10">
        <v>5000</v>
      </c>
      <c r="F47" s="10">
        <v>3500</v>
      </c>
      <c r="G47" s="10">
        <v>5000</v>
      </c>
      <c r="H47" s="10">
        <v>2000</v>
      </c>
      <c r="I47" s="10">
        <v>5000</v>
      </c>
      <c r="J47" s="10">
        <v>2000</v>
      </c>
      <c r="K47" s="10">
        <v>5000</v>
      </c>
      <c r="L47" s="10">
        <v>5000</v>
      </c>
      <c r="M47" s="11">
        <f>SUM(D47:L47)</f>
        <v>37500</v>
      </c>
    </row>
    <row r="48" spans="1:13" ht="18.75" x14ac:dyDescent="0.3">
      <c r="A48" s="2" t="s">
        <v>49</v>
      </c>
      <c r="B48" s="13">
        <v>244</v>
      </c>
      <c r="C48" s="3">
        <v>340</v>
      </c>
      <c r="D48" s="10">
        <v>5000</v>
      </c>
      <c r="E48" s="10">
        <v>5000</v>
      </c>
      <c r="F48" s="10">
        <v>5000</v>
      </c>
      <c r="G48" s="10">
        <v>5000</v>
      </c>
      <c r="H48" s="10">
        <v>1000</v>
      </c>
      <c r="I48" s="10">
        <v>5000</v>
      </c>
      <c r="J48" s="10">
        <v>5000</v>
      </c>
      <c r="K48" s="10">
        <v>5000</v>
      </c>
      <c r="L48" s="10">
        <v>5000</v>
      </c>
      <c r="M48" s="11">
        <f t="shared" ref="M48:M56" si="13">SUM(D48:L48)</f>
        <v>41000</v>
      </c>
    </row>
    <row r="49" spans="1:13" ht="18.75" x14ac:dyDescent="0.3">
      <c r="A49" s="2" t="s">
        <v>50</v>
      </c>
      <c r="B49" s="13">
        <v>244</v>
      </c>
      <c r="C49" s="3">
        <v>340</v>
      </c>
      <c r="D49" s="10">
        <v>5000</v>
      </c>
      <c r="E49" s="10">
        <v>5000</v>
      </c>
      <c r="F49" s="10">
        <v>5000</v>
      </c>
      <c r="G49" s="10">
        <v>5000</v>
      </c>
      <c r="H49" s="10">
        <v>1000</v>
      </c>
      <c r="I49" s="10">
        <v>5000</v>
      </c>
      <c r="J49" s="10">
        <v>4000</v>
      </c>
      <c r="K49" s="10">
        <v>4000</v>
      </c>
      <c r="L49" s="10">
        <v>4000</v>
      </c>
      <c r="M49" s="11">
        <f t="shared" si="13"/>
        <v>38000</v>
      </c>
    </row>
    <row r="50" spans="1:13" ht="18.75" x14ac:dyDescent="0.3">
      <c r="A50" s="2" t="s">
        <v>51</v>
      </c>
      <c r="B50" s="13">
        <v>244</v>
      </c>
      <c r="C50" s="3">
        <v>340</v>
      </c>
      <c r="D50" s="10">
        <v>5000</v>
      </c>
      <c r="E50" s="10">
        <v>5000</v>
      </c>
      <c r="F50" s="10">
        <v>8500</v>
      </c>
      <c r="G50" s="10">
        <v>5000</v>
      </c>
      <c r="H50" s="10">
        <v>1000</v>
      </c>
      <c r="I50" s="10">
        <v>5000</v>
      </c>
      <c r="J50" s="10">
        <v>4000</v>
      </c>
      <c r="K50" s="10">
        <v>3000</v>
      </c>
      <c r="L50" s="10">
        <v>3000</v>
      </c>
      <c r="M50" s="11">
        <f t="shared" si="13"/>
        <v>39500</v>
      </c>
    </row>
    <row r="51" spans="1:13" ht="18.75" x14ac:dyDescent="0.3">
      <c r="A51" s="2" t="s">
        <v>52</v>
      </c>
      <c r="B51" s="13">
        <v>244</v>
      </c>
      <c r="C51" s="3">
        <v>340</v>
      </c>
      <c r="D51" s="10">
        <v>5000</v>
      </c>
      <c r="E51" s="10">
        <v>5000</v>
      </c>
      <c r="F51" s="10">
        <v>6000</v>
      </c>
      <c r="G51" s="10">
        <v>5000</v>
      </c>
      <c r="H51" s="10">
        <v>1000</v>
      </c>
      <c r="I51" s="10">
        <v>5000</v>
      </c>
      <c r="J51" s="10">
        <v>8000</v>
      </c>
      <c r="K51" s="10">
        <v>1000</v>
      </c>
      <c r="L51" s="10">
        <v>1000</v>
      </c>
      <c r="M51" s="11">
        <f t="shared" si="13"/>
        <v>37000</v>
      </c>
    </row>
    <row r="52" spans="1:13" ht="18.75" x14ac:dyDescent="0.3">
      <c r="A52" s="33" t="s">
        <v>53</v>
      </c>
      <c r="B52" s="13">
        <v>244</v>
      </c>
      <c r="C52" s="3">
        <v>340</v>
      </c>
      <c r="D52" s="10">
        <v>20000</v>
      </c>
      <c r="E52" s="10">
        <v>20000</v>
      </c>
      <c r="F52" s="10">
        <v>20000</v>
      </c>
      <c r="G52" s="10">
        <v>20000</v>
      </c>
      <c r="H52" s="10">
        <v>5000</v>
      </c>
      <c r="I52" s="10">
        <v>10000</v>
      </c>
      <c r="J52" s="10">
        <v>5000</v>
      </c>
      <c r="K52" s="10">
        <v>5000</v>
      </c>
      <c r="L52" s="10">
        <v>5000</v>
      </c>
      <c r="M52" s="11">
        <f t="shared" si="13"/>
        <v>110000</v>
      </c>
    </row>
    <row r="53" spans="1:13" ht="18.75" x14ac:dyDescent="0.3">
      <c r="A53" s="33" t="s">
        <v>54</v>
      </c>
      <c r="B53" s="13">
        <v>244</v>
      </c>
      <c r="C53" s="3">
        <v>340</v>
      </c>
      <c r="D53" s="11">
        <v>286704</v>
      </c>
      <c r="E53" s="11">
        <v>125136</v>
      </c>
      <c r="F53" s="11">
        <v>158400</v>
      </c>
      <c r="G53" s="11">
        <v>69696</v>
      </c>
      <c r="H53" s="11">
        <v>20592</v>
      </c>
      <c r="I53" s="11">
        <v>125136</v>
      </c>
      <c r="J53" s="11">
        <v>31680</v>
      </c>
      <c r="K53" s="11">
        <v>47520</v>
      </c>
      <c r="L53" s="11">
        <v>47520</v>
      </c>
      <c r="M53" s="11">
        <f t="shared" si="13"/>
        <v>912384</v>
      </c>
    </row>
    <row r="54" spans="1:13" ht="18.75" x14ac:dyDescent="0.3">
      <c r="A54" s="33" t="s">
        <v>55</v>
      </c>
      <c r="B54" s="13">
        <v>244</v>
      </c>
      <c r="C54" s="3">
        <v>340</v>
      </c>
      <c r="D54" s="11">
        <v>6000</v>
      </c>
      <c r="E54" s="11">
        <v>5000</v>
      </c>
      <c r="F54" s="11">
        <v>4000</v>
      </c>
      <c r="G54" s="11">
        <v>3000</v>
      </c>
      <c r="H54" s="11">
        <v>1000</v>
      </c>
      <c r="I54" s="11">
        <v>5000</v>
      </c>
      <c r="J54" s="11">
        <v>4000</v>
      </c>
      <c r="K54" s="11">
        <v>4000</v>
      </c>
      <c r="L54" s="11">
        <v>4000</v>
      </c>
      <c r="M54" s="11">
        <f t="shared" si="13"/>
        <v>36000</v>
      </c>
    </row>
    <row r="55" spans="1:13" ht="18.75" x14ac:dyDescent="0.3">
      <c r="A55" s="2" t="s">
        <v>56</v>
      </c>
      <c r="B55" s="13">
        <v>244</v>
      </c>
      <c r="C55" s="3">
        <v>340</v>
      </c>
      <c r="D55" s="10">
        <v>5000</v>
      </c>
      <c r="E55" s="10">
        <v>500</v>
      </c>
      <c r="F55" s="10">
        <v>5000</v>
      </c>
      <c r="G55" s="10">
        <v>5000</v>
      </c>
      <c r="H55" s="10">
        <v>1000</v>
      </c>
      <c r="I55" s="10">
        <v>5000</v>
      </c>
      <c r="J55" s="10">
        <v>3000</v>
      </c>
      <c r="K55" s="10">
        <v>3000</v>
      </c>
      <c r="L55" s="10">
        <v>3000</v>
      </c>
      <c r="M55" s="11">
        <f t="shared" si="13"/>
        <v>30500</v>
      </c>
    </row>
    <row r="56" spans="1:13" ht="18.75" x14ac:dyDescent="0.3">
      <c r="A56" s="2" t="s">
        <v>57</v>
      </c>
      <c r="B56" s="13">
        <v>244</v>
      </c>
      <c r="C56" s="3">
        <v>340</v>
      </c>
      <c r="D56" s="10"/>
      <c r="E56" s="10"/>
      <c r="F56" s="10"/>
      <c r="G56" s="10">
        <v>473940</v>
      </c>
      <c r="H56" s="10"/>
      <c r="I56" s="10"/>
      <c r="J56" s="10"/>
      <c r="K56" s="10">
        <v>473940</v>
      </c>
      <c r="L56" s="10"/>
      <c r="M56" s="11">
        <f t="shared" si="13"/>
        <v>947880</v>
      </c>
    </row>
    <row r="57" spans="1:13" ht="18.75" x14ac:dyDescent="0.3">
      <c r="A57" s="16" t="s">
        <v>1</v>
      </c>
      <c r="B57" s="16"/>
      <c r="C57" s="17">
        <v>340</v>
      </c>
      <c r="D57" s="18">
        <f t="shared" ref="D57:L57" si="14">SUM(D47:D56)</f>
        <v>342704</v>
      </c>
      <c r="E57" s="18">
        <f t="shared" si="14"/>
        <v>175636</v>
      </c>
      <c r="F57" s="18">
        <f t="shared" si="14"/>
        <v>215400</v>
      </c>
      <c r="G57" s="18">
        <f t="shared" si="14"/>
        <v>596636</v>
      </c>
      <c r="H57" s="18">
        <f>SUM(H47:H56)</f>
        <v>33592</v>
      </c>
      <c r="I57" s="18">
        <f>SUM(I47:I56)</f>
        <v>170136</v>
      </c>
      <c r="J57" s="18">
        <f>SUM(J47:J56)</f>
        <v>66680</v>
      </c>
      <c r="K57" s="18">
        <f t="shared" si="14"/>
        <v>551460</v>
      </c>
      <c r="L57" s="18">
        <f t="shared" si="14"/>
        <v>77520</v>
      </c>
      <c r="M57" s="18">
        <f>SUM(D57:L57)</f>
        <v>2229764</v>
      </c>
    </row>
    <row r="58" spans="1:13" ht="18.75" x14ac:dyDescent="0.3">
      <c r="A58" s="34" t="s">
        <v>13</v>
      </c>
      <c r="B58" s="34"/>
      <c r="C58" s="35"/>
      <c r="D58" s="36">
        <f t="shared" ref="D58:M58" si="15">D10+D13+D20+D30+D35+D45+D57</f>
        <v>2564894.73</v>
      </c>
      <c r="E58" s="36">
        <f t="shared" si="15"/>
        <v>1228791.46</v>
      </c>
      <c r="F58" s="36">
        <f t="shared" si="15"/>
        <v>1225387.1400000001</v>
      </c>
      <c r="G58" s="36">
        <f t="shared" si="15"/>
        <v>948554.03</v>
      </c>
      <c r="H58" s="36">
        <f t="shared" si="15"/>
        <v>998601.72</v>
      </c>
      <c r="I58" s="36">
        <f t="shared" si="15"/>
        <v>1435130.01</v>
      </c>
      <c r="J58" s="36">
        <f t="shared" si="15"/>
        <v>678015.14</v>
      </c>
      <c r="K58" s="36">
        <f t="shared" si="15"/>
        <v>724963.98</v>
      </c>
      <c r="L58" s="36">
        <f t="shared" si="15"/>
        <v>938321.79</v>
      </c>
      <c r="M58" s="36">
        <f t="shared" si="15"/>
        <v>10742660</v>
      </c>
    </row>
    <row r="59" spans="1:13" ht="37.5" x14ac:dyDescent="0.25">
      <c r="A59" s="37" t="s">
        <v>58</v>
      </c>
      <c r="B59" s="37"/>
      <c r="C59" s="38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1:13" ht="18.75" x14ac:dyDescent="0.25">
      <c r="A60" s="40" t="s">
        <v>59</v>
      </c>
      <c r="B60" s="40"/>
      <c r="C60" s="38">
        <v>225</v>
      </c>
      <c r="D60" s="39">
        <v>16000</v>
      </c>
      <c r="E60" s="39"/>
      <c r="F60" s="39">
        <v>2000</v>
      </c>
      <c r="G60" s="39">
        <v>6000</v>
      </c>
      <c r="H60" s="39"/>
      <c r="I60" s="39">
        <v>5000</v>
      </c>
      <c r="J60" s="39">
        <v>5000</v>
      </c>
      <c r="K60" s="39">
        <v>6000</v>
      </c>
      <c r="L60" s="39">
        <v>5000</v>
      </c>
      <c r="M60" s="39">
        <f>SUM(D60:L60)</f>
        <v>45000</v>
      </c>
    </row>
    <row r="61" spans="1:13" ht="37.5" x14ac:dyDescent="0.25">
      <c r="A61" s="40" t="s">
        <v>14</v>
      </c>
      <c r="B61" s="40"/>
      <c r="C61" s="38">
        <v>225</v>
      </c>
      <c r="D61" s="39">
        <v>5000</v>
      </c>
      <c r="E61" s="39">
        <v>5000</v>
      </c>
      <c r="F61" s="39">
        <v>5000</v>
      </c>
      <c r="G61" s="39">
        <v>5000</v>
      </c>
      <c r="H61" s="39">
        <v>5000</v>
      </c>
      <c r="I61" s="39">
        <v>4000</v>
      </c>
      <c r="J61" s="39">
        <v>4000</v>
      </c>
      <c r="K61" s="39">
        <v>4000</v>
      </c>
      <c r="L61" s="39">
        <v>4000</v>
      </c>
      <c r="M61" s="39">
        <f>SUM(D61:L61)</f>
        <v>41000</v>
      </c>
    </row>
    <row r="62" spans="1:13" ht="37.5" x14ac:dyDescent="0.25">
      <c r="A62" s="40" t="s">
        <v>60</v>
      </c>
      <c r="B62" s="40"/>
      <c r="C62" s="38">
        <v>226</v>
      </c>
      <c r="D62" s="39">
        <v>8000</v>
      </c>
      <c r="E62" s="39">
        <v>7000</v>
      </c>
      <c r="F62" s="39">
        <v>7000</v>
      </c>
      <c r="G62" s="39">
        <v>7000</v>
      </c>
      <c r="H62" s="39">
        <v>7000</v>
      </c>
      <c r="I62" s="39">
        <v>7000</v>
      </c>
      <c r="J62" s="39">
        <v>7000</v>
      </c>
      <c r="K62" s="39">
        <v>7000</v>
      </c>
      <c r="L62" s="39">
        <v>7000</v>
      </c>
      <c r="M62" s="39">
        <f>SUM(D62:L62)</f>
        <v>64000</v>
      </c>
    </row>
    <row r="63" spans="1:13" ht="18.75" x14ac:dyDescent="0.25">
      <c r="A63" s="41" t="s">
        <v>1</v>
      </c>
      <c r="B63" s="41"/>
      <c r="C63" s="42"/>
      <c r="D63" s="43">
        <f t="shared" ref="D63:M63" si="16">SUM(D60:D62)</f>
        <v>29000</v>
      </c>
      <c r="E63" s="43">
        <f t="shared" si="16"/>
        <v>12000</v>
      </c>
      <c r="F63" s="43">
        <f t="shared" si="16"/>
        <v>14000</v>
      </c>
      <c r="G63" s="43">
        <f t="shared" si="16"/>
        <v>18000</v>
      </c>
      <c r="H63" s="43">
        <f t="shared" si="16"/>
        <v>12000</v>
      </c>
      <c r="I63" s="43">
        <f t="shared" si="16"/>
        <v>16000</v>
      </c>
      <c r="J63" s="43">
        <f t="shared" si="16"/>
        <v>16000</v>
      </c>
      <c r="K63" s="43">
        <f t="shared" si="16"/>
        <v>17000</v>
      </c>
      <c r="L63" s="43">
        <f t="shared" si="16"/>
        <v>16000</v>
      </c>
      <c r="M63" s="43">
        <f t="shared" si="16"/>
        <v>150000</v>
      </c>
    </row>
    <row r="64" spans="1:13" ht="37.5" x14ac:dyDescent="0.3">
      <c r="A64" s="37" t="s">
        <v>15</v>
      </c>
      <c r="B64" s="37"/>
      <c r="C64" s="35"/>
      <c r="D64" s="36"/>
      <c r="E64" s="36"/>
      <c r="F64" s="36"/>
      <c r="G64" s="36"/>
      <c r="H64" s="36"/>
      <c r="I64" s="36"/>
      <c r="J64" s="36"/>
      <c r="K64" s="36"/>
      <c r="L64" s="36"/>
      <c r="M64" s="36"/>
    </row>
    <row r="65" spans="1:13" ht="18.75" x14ac:dyDescent="0.3">
      <c r="A65" s="40" t="s">
        <v>61</v>
      </c>
      <c r="B65" s="40">
        <v>112</v>
      </c>
      <c r="C65" s="35">
        <v>212</v>
      </c>
      <c r="D65" s="36">
        <v>3000</v>
      </c>
      <c r="E65" s="36">
        <v>3000</v>
      </c>
      <c r="F65" s="36">
        <v>3000</v>
      </c>
      <c r="G65" s="36">
        <v>3000</v>
      </c>
      <c r="H65" s="36">
        <v>3000</v>
      </c>
      <c r="I65" s="36">
        <v>3000</v>
      </c>
      <c r="J65" s="36">
        <v>4000</v>
      </c>
      <c r="K65" s="36">
        <v>4000</v>
      </c>
      <c r="L65" s="36">
        <v>4000</v>
      </c>
      <c r="M65" s="36">
        <f>SUM(D65:L65)</f>
        <v>30000</v>
      </c>
    </row>
    <row r="66" spans="1:13" ht="18.75" x14ac:dyDescent="0.3">
      <c r="A66" s="40" t="s">
        <v>16</v>
      </c>
      <c r="B66" s="40">
        <v>244</v>
      </c>
      <c r="C66" s="35">
        <v>226</v>
      </c>
      <c r="D66" s="36">
        <v>1600</v>
      </c>
      <c r="E66" s="36">
        <v>1600</v>
      </c>
      <c r="F66" s="36">
        <v>1600</v>
      </c>
      <c r="G66" s="36">
        <v>1600</v>
      </c>
      <c r="H66" s="36">
        <v>1600</v>
      </c>
      <c r="I66" s="36">
        <v>1600</v>
      </c>
      <c r="J66" s="36">
        <v>1600</v>
      </c>
      <c r="K66" s="36">
        <v>2200</v>
      </c>
      <c r="L66" s="36">
        <v>1600</v>
      </c>
      <c r="M66" s="36">
        <f>SUM(D66:L66)</f>
        <v>15000</v>
      </c>
    </row>
    <row r="67" spans="1:13" ht="18.75" x14ac:dyDescent="0.3">
      <c r="A67" s="44" t="s">
        <v>1</v>
      </c>
      <c r="B67" s="44"/>
      <c r="C67" s="45"/>
      <c r="D67" s="46">
        <f t="shared" ref="D67:M67" si="17">SUM(D65:D66)</f>
        <v>4600</v>
      </c>
      <c r="E67" s="46">
        <f t="shared" si="17"/>
        <v>4600</v>
      </c>
      <c r="F67" s="46">
        <f t="shared" si="17"/>
        <v>4600</v>
      </c>
      <c r="G67" s="46">
        <f t="shared" si="17"/>
        <v>4600</v>
      </c>
      <c r="H67" s="46">
        <f t="shared" si="17"/>
        <v>4600</v>
      </c>
      <c r="I67" s="46">
        <f t="shared" si="17"/>
        <v>4600</v>
      </c>
      <c r="J67" s="46">
        <f t="shared" si="17"/>
        <v>5600</v>
      </c>
      <c r="K67" s="46">
        <f t="shared" si="17"/>
        <v>6200</v>
      </c>
      <c r="L67" s="46">
        <f t="shared" si="17"/>
        <v>5600</v>
      </c>
      <c r="M67" s="46">
        <f t="shared" si="17"/>
        <v>45000</v>
      </c>
    </row>
    <row r="68" spans="1:13" ht="18.75" x14ac:dyDescent="0.3">
      <c r="A68" s="40" t="s">
        <v>62</v>
      </c>
      <c r="B68" s="40"/>
      <c r="C68" s="35"/>
      <c r="D68" s="36"/>
      <c r="E68" s="36"/>
      <c r="F68" s="36"/>
      <c r="G68" s="36">
        <v>70000</v>
      </c>
      <c r="H68" s="36"/>
      <c r="I68" s="36">
        <v>70000</v>
      </c>
      <c r="J68" s="36">
        <v>70000</v>
      </c>
      <c r="K68" s="36">
        <v>70000</v>
      </c>
      <c r="L68" s="36">
        <v>70000</v>
      </c>
      <c r="M68" s="36">
        <f>SUM(E68:L68)</f>
        <v>350000</v>
      </c>
    </row>
    <row r="69" spans="1:13" ht="75" x14ac:dyDescent="0.25">
      <c r="A69" s="5" t="s">
        <v>63</v>
      </c>
      <c r="B69" s="5"/>
      <c r="C69" s="1">
        <v>340</v>
      </c>
      <c r="D69" s="14">
        <v>2248920</v>
      </c>
      <c r="E69" s="14">
        <v>780000</v>
      </c>
      <c r="F69" s="14">
        <v>780000</v>
      </c>
      <c r="G69" s="14">
        <v>480000</v>
      </c>
      <c r="H69" s="14">
        <f>13*6*205*12</f>
        <v>191880</v>
      </c>
      <c r="I69" s="14">
        <v>610000</v>
      </c>
      <c r="J69" s="14">
        <f>20*6*205*12</f>
        <v>295200</v>
      </c>
      <c r="K69" s="14">
        <f>30*6*205*12</f>
        <v>442800</v>
      </c>
      <c r="L69" s="14">
        <f>30*6*205*12</f>
        <v>442800</v>
      </c>
      <c r="M69" s="15">
        <f>SUM(D69:L69)</f>
        <v>6271600</v>
      </c>
    </row>
    <row r="70" spans="1:13" x14ac:dyDescent="0.25">
      <c r="A70" s="47" t="s">
        <v>64</v>
      </c>
      <c r="B70" s="48"/>
      <c r="M70" s="4"/>
    </row>
    <row r="71" spans="1:13" ht="15.75" x14ac:dyDescent="0.25">
      <c r="A71" s="47" t="s">
        <v>65</v>
      </c>
      <c r="B71" s="48"/>
      <c r="L71" s="4">
        <f>M71-M58</f>
        <v>0</v>
      </c>
      <c r="M71" s="49">
        <v>10742660</v>
      </c>
    </row>
    <row r="72" spans="1:13" x14ac:dyDescent="0.25">
      <c r="A72" s="50">
        <v>5</v>
      </c>
      <c r="B72" s="50"/>
      <c r="M72" s="4"/>
    </row>
  </sheetData>
  <mergeCells count="1">
    <mergeCell ref="A2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zakupki_elena</dc:creator>
  <cp:lastModifiedBy>Николай Егоров</cp:lastModifiedBy>
  <dcterms:created xsi:type="dcterms:W3CDTF">2018-01-17T23:35:50Z</dcterms:created>
  <dcterms:modified xsi:type="dcterms:W3CDTF">2019-07-22T05:16:30Z</dcterms:modified>
</cp:coreProperties>
</file>